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160" tabRatio="738" activeTab="0"/>
  </bookViews>
  <sheets>
    <sheet name="03.01. 25 tr. úsekov+vlaky" sheetId="1" r:id="rId1"/>
  </sheets>
  <definedNames>
    <definedName name="_xlnm._FilterDatabase" localSheetId="0" hidden="1">'03.01. 25 tr. úsekov+vlaky'!$A$3:$N$3</definedName>
  </definedNames>
  <calcPr fullCalcOnLoad="1"/>
</workbook>
</file>

<file path=xl/sharedStrings.xml><?xml version="1.0" encoding="utf-8"?>
<sst xmlns="http://schemas.openxmlformats.org/spreadsheetml/2006/main" count="97" uniqueCount="96">
  <si>
    <t>Trenčianska Teplá - Trenčianske Teplice</t>
  </si>
  <si>
    <t>Šaľa - Neded</t>
  </si>
  <si>
    <t>Fiľakovo - Fiľakovo št. hr.</t>
  </si>
  <si>
    <t>Plešivec - Muráň</t>
  </si>
  <si>
    <t>Stará Ľubovňa - Plaveč</t>
  </si>
  <si>
    <t>Bánovce nad Ondavou - Veľké Kapušany</t>
  </si>
  <si>
    <t>Medzilaborce mesto - Medzilaborce št. hr.</t>
  </si>
  <si>
    <t>Prievidza - Nitrianske Pravno</t>
  </si>
  <si>
    <t>5-21</t>
  </si>
  <si>
    <t>3-19</t>
  </si>
  <si>
    <t>13-29</t>
  </si>
  <si>
    <t>16-93</t>
  </si>
  <si>
    <t>5 - 20</t>
  </si>
  <si>
    <t>10 - 40</t>
  </si>
  <si>
    <t>6 - 65</t>
  </si>
  <si>
    <t>8 - 12</t>
  </si>
  <si>
    <t>3 - 120</t>
  </si>
  <si>
    <t>24 - 70</t>
  </si>
  <si>
    <t>5 - 51</t>
  </si>
  <si>
    <t>2 - 5</t>
  </si>
  <si>
    <t xml:space="preserve">4 - 54 </t>
  </si>
  <si>
    <t>8 - 22</t>
  </si>
  <si>
    <t>Chynorany - Trenčín</t>
  </si>
  <si>
    <t>19 - 122</t>
  </si>
  <si>
    <t>úsek trate</t>
  </si>
  <si>
    <t>p.č.</t>
  </si>
  <si>
    <t>Košice - Čaňa št. hr. *</t>
  </si>
  <si>
    <t>Hnilec - Červená Skala*</t>
  </si>
  <si>
    <t>* Na trati zostávajú prevádzkované vlaky diaľkovej dopravy</t>
  </si>
  <si>
    <t>Prievidza - Horná Štubňa</t>
  </si>
  <si>
    <t>7 - 59</t>
  </si>
  <si>
    <t>18-129</t>
  </si>
  <si>
    <t>15-172</t>
  </si>
  <si>
    <t>Čata - Šahy</t>
  </si>
  <si>
    <t>Brezno - Červená Skala *</t>
  </si>
  <si>
    <t>Studený Potok - Tatranská Lomnica</t>
  </si>
  <si>
    <t>Plešivec Jesenské*</t>
  </si>
  <si>
    <t>Plešivec - Turňa nad Bodvou*</t>
  </si>
  <si>
    <t>Tisovec - Brezno</t>
  </si>
  <si>
    <t>2 - 12</t>
  </si>
  <si>
    <t>2 - 10</t>
  </si>
  <si>
    <t>Stúrovo - Štúrovo št. hr.*</t>
  </si>
  <si>
    <t>Zhoda ZSSK a ŽSR</t>
  </si>
  <si>
    <t>Zhoda ZSSK, ŽSR a Cargo</t>
  </si>
  <si>
    <t>Ostatné trate v návrhu ZSSK</t>
  </si>
  <si>
    <t>5 - 18</t>
  </si>
  <si>
    <t>3 - 12</t>
  </si>
  <si>
    <t>Chynorany - Topoľčany vlaky 5407, 5402, 5404, 5412</t>
  </si>
  <si>
    <t>Trenčín - Trenč. Teplá vlaky 5403, 3860, 3861, 1740</t>
  </si>
  <si>
    <t>Brezno - Banská Bystrica 7724</t>
  </si>
  <si>
    <t>Koniarovce - Topoľčany 5071</t>
  </si>
  <si>
    <t>Kúty - Trnava 2630, 2631</t>
  </si>
  <si>
    <t>15 - 31</t>
  </si>
  <si>
    <t>3 - 7</t>
  </si>
  <si>
    <t>12 - 75</t>
  </si>
  <si>
    <t>15 - 40</t>
  </si>
  <si>
    <t>3 - 30</t>
  </si>
  <si>
    <t>Humenné - Trebišov vlaky 8901, 8913, 8916, 8918</t>
  </si>
  <si>
    <t>Poznámky</t>
  </si>
  <si>
    <t>súčasť redukcie trate č. 143 Trenčín Chynorany</t>
  </si>
  <si>
    <t xml:space="preserve">súčasť redukcie trate č. 123 Trenčianska Teplá - Horné Sŕnie št. hranica </t>
  </si>
  <si>
    <t>30 - 40</t>
  </si>
  <si>
    <t>Bratislava N.M. - Bratislava Petržalka 4421, 3075</t>
  </si>
  <si>
    <t>10 - 15</t>
  </si>
  <si>
    <t>9 - 60</t>
  </si>
  <si>
    <t>Košice - Turňa n Bodvou vlak 6421</t>
  </si>
  <si>
    <t>4 - 20</t>
  </si>
  <si>
    <t>Levice - Podhájska 5751, 5754, 5750,5752,5753</t>
  </si>
  <si>
    <t>Lipany - Plaveč - Čirč</t>
  </si>
  <si>
    <t>Trenčianska Teplá - Horné Sŕnie št. hr.</t>
  </si>
  <si>
    <t>Myjava - Vrbovce št. hr.</t>
  </si>
  <si>
    <t xml:space="preserve">Čadca - Skalité št. hr. </t>
  </si>
  <si>
    <t>vlkm
2011</t>
  </si>
  <si>
    <t>vlkm
2010</t>
  </si>
  <si>
    <t>náklady
2010</t>
  </si>
  <si>
    <t>tržby (€)
2010</t>
  </si>
  <si>
    <t>strata (€)
2010</t>
  </si>
  <si>
    <t>náklad
(€/vlkm)</t>
  </si>
  <si>
    <t>tržba
(€/vlkm)</t>
  </si>
  <si>
    <t>strata
(€/vlkm)</t>
  </si>
  <si>
    <t>Ø počet
cestujúcich
na vlak</t>
  </si>
  <si>
    <t>počet
cestujúcich
celkom</t>
  </si>
  <si>
    <t>Púchov - Horní Lideč vlaky 3264, 3265, 3274, 3273, 3278, 3277</t>
  </si>
  <si>
    <t>Čadca - Mosty u Jablunkova vlaky 2900, 2901</t>
  </si>
  <si>
    <t>Žilina - Trenčín vlaky 3316, 3323 (6+)</t>
  </si>
  <si>
    <t>Makov - Turzovka</t>
  </si>
  <si>
    <t>náklady (€)
I.-IX.</t>
  </si>
  <si>
    <t>5 - 40</t>
  </si>
  <si>
    <t>10</t>
  </si>
  <si>
    <t>tržby (€)
I. - IX.</t>
  </si>
  <si>
    <t>Leopoldov - Nové Mesto n/V. 3020 v určité dni</t>
  </si>
  <si>
    <t>Nové Mesto n/V. - Myjava vlaky 3104, 3111, 3133, 3122</t>
  </si>
  <si>
    <t>10 - 100</t>
  </si>
  <si>
    <t>10 - 80</t>
  </si>
  <si>
    <t>40 - 70</t>
  </si>
  <si>
    <t>Návrh redukcie výkonov pre rok 2011 s vyhodnotením ukazovateľov za rok 2010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</si>
</sst>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#,##0.000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#,##0\ &quot;Kč&quot;;\-#,##0\ &quot;Kč&quot;"/>
    <numFmt numFmtId="192" formatCode="#,##0\ &quot;Kč&quot;;[Red]\-#,##0\ &quot;Kč&quot;"/>
    <numFmt numFmtId="193" formatCode="#,##0.00\ &quot;Kč&quot;;\-#,##0.00\ &quot;Kč&quot;"/>
    <numFmt numFmtId="194" formatCode="#,##0.00\ &quot;Kč&quot;;[Red]\-#,##0.00\ &quot;Kč&quot;"/>
    <numFmt numFmtId="195" formatCode="_-* #,##0\ &quot;Kč&quot;_-;\-* #,##0\ &quot;Kč&quot;_-;_-* &quot;-&quot;\ &quot;Kč&quot;_-;_-@_-"/>
    <numFmt numFmtId="196" formatCode="_-* #,##0\ _K_č_-;\-* #,##0\ _K_č_-;_-* &quot;-&quot;\ _K_č_-;_-@_-"/>
    <numFmt numFmtId="197" formatCode="_-* #,##0.00\ &quot;Kč&quot;_-;\-* #,##0.00\ &quot;Kč&quot;_-;_-* &quot;-&quot;??\ &quot;Kč&quot;_-;_-@_-"/>
    <numFmt numFmtId="198" formatCode="_-* #,##0.00\ _K_č_-;\-* #,##0.00\ _K_č_-;_-* &quot;-&quot;??\ _K_č_-;_-@_-"/>
    <numFmt numFmtId="199" formatCode="#,##0\ 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0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7" fillId="0" borderId="6" applyNumberFormat="0" applyFill="0" applyAlignment="0" applyProtection="0"/>
    <xf numFmtId="4" fontId="6" fillId="23" borderId="7" applyNumberFormat="0" applyProtection="0">
      <alignment horizontal="right" vertical="center"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9" applyNumberFormat="0" applyAlignment="0" applyProtection="0"/>
    <xf numFmtId="0" fontId="42" fillId="25" borderId="9" applyNumberFormat="0" applyAlignment="0" applyProtection="0"/>
    <xf numFmtId="0" fontId="43" fillId="25" borderId="10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11" xfId="0" applyNumberFormat="1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Border="1" applyAlignment="1">
      <alignment/>
    </xf>
    <xf numFmtId="49" fontId="0" fillId="0" borderId="11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4" borderId="17" xfId="0" applyNumberFormat="1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34" borderId="17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" fontId="0" fillId="0" borderId="17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14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23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3" fontId="10" fillId="0" borderId="11" xfId="0" applyNumberFormat="1" applyFont="1" applyFill="1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3" fontId="0" fillId="0" borderId="17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0" fillId="0" borderId="27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28" xfId="0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15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APBEXstdDat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U5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7" sqref="B27"/>
    </sheetView>
  </sheetViews>
  <sheetFormatPr defaultColWidth="9.140625" defaultRowHeight="12.75"/>
  <cols>
    <col min="1" max="1" width="5.8515625" style="0" customWidth="1"/>
    <col min="2" max="2" width="59.57421875" style="21" customWidth="1"/>
    <col min="3" max="3" width="9.8515625" style="0" customWidth="1"/>
    <col min="4" max="4" width="10.421875" style="0" customWidth="1"/>
    <col min="5" max="5" width="10.7109375" style="0" customWidth="1"/>
    <col min="6" max="6" width="10.421875" style="0" hidden="1" customWidth="1"/>
    <col min="7" max="7" width="10.00390625" style="0" customWidth="1"/>
    <col min="8" max="8" width="8.57421875" style="0" hidden="1" customWidth="1"/>
    <col min="9" max="9" width="10.7109375" style="0" customWidth="1"/>
    <col min="10" max="10" width="9.7109375" style="0" customWidth="1"/>
    <col min="11" max="11" width="9.57421875" style="0" customWidth="1"/>
    <col min="12" max="12" width="12.8515625" style="0" bestFit="1" customWidth="1"/>
    <col min="13" max="13" width="13.140625" style="1" customWidth="1"/>
    <col min="14" max="14" width="13.00390625" style="0" customWidth="1"/>
    <col min="15" max="15" width="24.00390625" style="0" customWidth="1"/>
  </cols>
  <sheetData>
    <row r="1" spans="1:4" ht="12.75">
      <c r="A1" s="97" t="s">
        <v>95</v>
      </c>
      <c r="B1" s="97"/>
      <c r="C1" s="97"/>
      <c r="D1" s="97"/>
    </row>
    <row r="2" ht="13.5" thickBot="1"/>
    <row r="3" spans="1:15" s="7" customFormat="1" ht="39" thickBot="1">
      <c r="A3" s="80" t="s">
        <v>25</v>
      </c>
      <c r="B3" s="94" t="s">
        <v>24</v>
      </c>
      <c r="C3" s="72" t="s">
        <v>72</v>
      </c>
      <c r="D3" s="73" t="s">
        <v>73</v>
      </c>
      <c r="E3" s="73" t="s">
        <v>74</v>
      </c>
      <c r="F3" s="74" t="s">
        <v>86</v>
      </c>
      <c r="G3" s="73" t="s">
        <v>75</v>
      </c>
      <c r="H3" s="74" t="s">
        <v>89</v>
      </c>
      <c r="I3" s="74" t="s">
        <v>76</v>
      </c>
      <c r="J3" s="74" t="s">
        <v>77</v>
      </c>
      <c r="K3" s="74" t="s">
        <v>78</v>
      </c>
      <c r="L3" s="75" t="s">
        <v>79</v>
      </c>
      <c r="M3" s="10" t="s">
        <v>80</v>
      </c>
      <c r="N3" s="31" t="s">
        <v>81</v>
      </c>
      <c r="O3" s="7" t="s">
        <v>58</v>
      </c>
    </row>
    <row r="4" spans="1:14" ht="12.75">
      <c r="A4" s="81">
        <v>1</v>
      </c>
      <c r="B4" s="87" t="s">
        <v>70</v>
      </c>
      <c r="C4" s="39">
        <v>25277</v>
      </c>
      <c r="D4" s="5">
        <v>25277</v>
      </c>
      <c r="E4" s="5">
        <f aca="true" t="shared" si="0" ref="E4:E26">F4/9*12</f>
        <v>301145.3333333334</v>
      </c>
      <c r="F4" s="11">
        <v>225859</v>
      </c>
      <c r="G4" s="11">
        <f aca="true" t="shared" si="1" ref="G4:G26">H4/9*12</f>
        <v>1533.3333333333333</v>
      </c>
      <c r="H4" s="4">
        <v>1150</v>
      </c>
      <c r="I4" s="5">
        <f aca="true" t="shared" si="2" ref="I4:I42">E4-G4</f>
        <v>299612.00000000006</v>
      </c>
      <c r="J4" s="6">
        <f aca="true" t="shared" si="3" ref="J4:J42">E4/D4</f>
        <v>11.91380833695982</v>
      </c>
      <c r="K4" s="6">
        <f aca="true" t="shared" si="4" ref="K4:K42">G4/D4</f>
        <v>0.060661207158022444</v>
      </c>
      <c r="L4" s="9">
        <f aca="true" t="shared" si="5" ref="L4:L42">J4-K4</f>
        <v>11.853147129801798</v>
      </c>
      <c r="M4" s="8" t="s">
        <v>12</v>
      </c>
      <c r="N4" s="32">
        <v>8643</v>
      </c>
    </row>
    <row r="5" spans="1:21" s="78" customFormat="1" ht="12.75">
      <c r="A5" s="82">
        <v>2</v>
      </c>
      <c r="B5" s="88" t="s">
        <v>85</v>
      </c>
      <c r="C5" s="40">
        <v>105499</v>
      </c>
      <c r="D5" s="79">
        <v>105499</v>
      </c>
      <c r="E5" s="5">
        <f t="shared" si="0"/>
        <v>1220302.6666666667</v>
      </c>
      <c r="F5" s="79">
        <v>915227</v>
      </c>
      <c r="G5" s="11">
        <f t="shared" si="1"/>
        <v>47452</v>
      </c>
      <c r="H5" s="4">
        <v>35589</v>
      </c>
      <c r="I5" s="5">
        <f>E5-G5</f>
        <v>1172850.6666666667</v>
      </c>
      <c r="J5" s="6">
        <f>E5/D5</f>
        <v>11.566959560438173</v>
      </c>
      <c r="K5" s="6">
        <f>G5/D5</f>
        <v>0.4497862538981412</v>
      </c>
      <c r="L5" s="9">
        <f>J5-K5</f>
        <v>11.117173306540032</v>
      </c>
      <c r="M5" s="8" t="s">
        <v>87</v>
      </c>
      <c r="N5" s="32">
        <v>137707</v>
      </c>
      <c r="O5"/>
      <c r="P5"/>
      <c r="Q5"/>
      <c r="R5"/>
      <c r="S5"/>
      <c r="T5"/>
      <c r="U5"/>
    </row>
    <row r="6" spans="1:14" ht="12.75">
      <c r="A6" s="82">
        <v>3</v>
      </c>
      <c r="B6" s="89" t="s">
        <v>71</v>
      </c>
      <c r="C6" s="41">
        <v>160329</v>
      </c>
      <c r="D6" s="5">
        <v>139410</v>
      </c>
      <c r="E6" s="5">
        <f t="shared" si="0"/>
        <v>1522810.6666666667</v>
      </c>
      <c r="F6" s="12">
        <v>1142108</v>
      </c>
      <c r="G6" s="11">
        <f t="shared" si="1"/>
        <v>78609.33333333333</v>
      </c>
      <c r="H6" s="13">
        <v>58957</v>
      </c>
      <c r="I6" s="5">
        <f t="shared" si="2"/>
        <v>1444201.3333333335</v>
      </c>
      <c r="J6" s="6">
        <f t="shared" si="3"/>
        <v>10.923252755660762</v>
      </c>
      <c r="K6" s="6">
        <f t="shared" si="4"/>
        <v>0.5638715539296559</v>
      </c>
      <c r="L6" s="9">
        <f t="shared" si="5"/>
        <v>10.359381201731106</v>
      </c>
      <c r="M6" s="14" t="s">
        <v>32</v>
      </c>
      <c r="N6" s="32">
        <v>335264</v>
      </c>
    </row>
    <row r="7" spans="1:14" ht="12.75">
      <c r="A7" s="82">
        <v>4</v>
      </c>
      <c r="B7" s="87" t="s">
        <v>69</v>
      </c>
      <c r="C7" s="39">
        <v>97198</v>
      </c>
      <c r="D7" s="5">
        <v>95269</v>
      </c>
      <c r="E7" s="5">
        <f t="shared" si="0"/>
        <v>996802.6666666667</v>
      </c>
      <c r="F7" s="11">
        <v>747602</v>
      </c>
      <c r="G7" s="11">
        <f t="shared" si="1"/>
        <v>31838.666666666664</v>
      </c>
      <c r="H7" s="4">
        <v>23879</v>
      </c>
      <c r="I7" s="5">
        <f t="shared" si="2"/>
        <v>964964.0000000001</v>
      </c>
      <c r="J7" s="6">
        <f t="shared" si="3"/>
        <v>10.463032745873965</v>
      </c>
      <c r="K7" s="6">
        <f t="shared" si="4"/>
        <v>0.33419755289408587</v>
      </c>
      <c r="L7" s="9">
        <f t="shared" si="5"/>
        <v>10.12883519297988</v>
      </c>
      <c r="M7" s="8" t="s">
        <v>13</v>
      </c>
      <c r="N7" s="32">
        <v>189664</v>
      </c>
    </row>
    <row r="8" spans="1:14" ht="13.5" thickBot="1">
      <c r="A8" s="82">
        <v>5</v>
      </c>
      <c r="B8" s="89" t="s">
        <v>35</v>
      </c>
      <c r="C8" s="41">
        <v>44165</v>
      </c>
      <c r="D8" s="5">
        <v>80137</v>
      </c>
      <c r="E8" s="5">
        <f>F8/9*12</f>
        <v>809028</v>
      </c>
      <c r="F8" s="12">
        <v>606771</v>
      </c>
      <c r="G8" s="11">
        <f>H8/9*12</f>
        <v>54068</v>
      </c>
      <c r="H8" s="13">
        <v>40551</v>
      </c>
      <c r="I8" s="5">
        <f t="shared" si="2"/>
        <v>754960</v>
      </c>
      <c r="J8" s="6">
        <f t="shared" si="3"/>
        <v>10.095561351186094</v>
      </c>
      <c r="K8" s="6">
        <f t="shared" si="4"/>
        <v>0.6746945855222931</v>
      </c>
      <c r="L8" s="9">
        <f t="shared" si="5"/>
        <v>9.420866765663801</v>
      </c>
      <c r="M8" s="14" t="s">
        <v>46</v>
      </c>
      <c r="N8" s="32">
        <v>75405</v>
      </c>
    </row>
    <row r="9" spans="1:14" ht="12.75">
      <c r="A9" s="81">
        <v>6</v>
      </c>
      <c r="B9" s="87" t="s">
        <v>0</v>
      </c>
      <c r="C9" s="39">
        <v>41562</v>
      </c>
      <c r="D9" s="5">
        <v>41562</v>
      </c>
      <c r="E9" s="5">
        <f t="shared" si="0"/>
        <v>395878.6666666667</v>
      </c>
      <c r="F9" s="11">
        <v>296909</v>
      </c>
      <c r="G9" s="11">
        <f t="shared" si="1"/>
        <v>14321.333333333332</v>
      </c>
      <c r="H9" s="13">
        <v>10741</v>
      </c>
      <c r="I9" s="5">
        <f t="shared" si="2"/>
        <v>381557.3333333334</v>
      </c>
      <c r="J9" s="6">
        <f t="shared" si="3"/>
        <v>9.525014837271225</v>
      </c>
      <c r="K9" s="6">
        <f t="shared" si="4"/>
        <v>0.3445775788781419</v>
      </c>
      <c r="L9" s="9">
        <f t="shared" si="5"/>
        <v>9.180437258393084</v>
      </c>
      <c r="M9" s="8" t="s">
        <v>15</v>
      </c>
      <c r="N9" s="32">
        <v>74862.66666666667</v>
      </c>
    </row>
    <row r="10" spans="1:14" ht="12.75">
      <c r="A10" s="82">
        <v>7</v>
      </c>
      <c r="B10" s="89" t="s">
        <v>4</v>
      </c>
      <c r="C10" s="41">
        <v>97307</v>
      </c>
      <c r="D10" s="5">
        <v>97040</v>
      </c>
      <c r="E10" s="5">
        <f t="shared" si="0"/>
        <v>829282.6666666667</v>
      </c>
      <c r="F10" s="11">
        <v>621962</v>
      </c>
      <c r="G10" s="11">
        <f t="shared" si="1"/>
        <v>20730.666666666668</v>
      </c>
      <c r="H10" s="13">
        <v>15548</v>
      </c>
      <c r="I10" s="5">
        <f t="shared" si="2"/>
        <v>808552.0000000001</v>
      </c>
      <c r="J10" s="6">
        <f t="shared" si="3"/>
        <v>8.545781808189064</v>
      </c>
      <c r="K10" s="6">
        <f t="shared" si="4"/>
        <v>0.21363011816433086</v>
      </c>
      <c r="L10" s="9">
        <f t="shared" si="5"/>
        <v>8.332151690024734</v>
      </c>
      <c r="M10" s="8" t="s">
        <v>16</v>
      </c>
      <c r="N10" s="32">
        <v>64122.66666666667</v>
      </c>
    </row>
    <row r="11" spans="1:14" ht="12.75">
      <c r="A11" s="82">
        <v>8</v>
      </c>
      <c r="B11" s="89" t="s">
        <v>68</v>
      </c>
      <c r="C11" s="41">
        <v>65094</v>
      </c>
      <c r="D11" s="5">
        <v>65168</v>
      </c>
      <c r="E11" s="5">
        <v>561341</v>
      </c>
      <c r="F11" s="11">
        <v>411235</v>
      </c>
      <c r="G11" s="11">
        <v>10315</v>
      </c>
      <c r="H11" s="13">
        <v>7594</v>
      </c>
      <c r="I11" s="5">
        <f t="shared" si="2"/>
        <v>551026</v>
      </c>
      <c r="J11" s="6">
        <f t="shared" si="3"/>
        <v>8.61375214829364</v>
      </c>
      <c r="K11" s="6">
        <f t="shared" si="4"/>
        <v>0.15828320648170882</v>
      </c>
      <c r="L11" s="9">
        <f t="shared" si="5"/>
        <v>8.455468941811931</v>
      </c>
      <c r="M11" s="8" t="s">
        <v>17</v>
      </c>
      <c r="N11" s="32">
        <v>49392</v>
      </c>
    </row>
    <row r="12" spans="1:14" ht="12.75">
      <c r="A12" s="82">
        <v>9</v>
      </c>
      <c r="B12" s="89" t="s">
        <v>2</v>
      </c>
      <c r="C12" s="41">
        <v>39945</v>
      </c>
      <c r="D12" s="5">
        <v>39945</v>
      </c>
      <c r="E12" s="5">
        <f t="shared" si="0"/>
        <v>328500</v>
      </c>
      <c r="F12" s="11">
        <v>246375</v>
      </c>
      <c r="G12" s="11">
        <f t="shared" si="1"/>
        <v>3121.333333333333</v>
      </c>
      <c r="H12" s="13">
        <v>2341</v>
      </c>
      <c r="I12" s="5">
        <f t="shared" si="2"/>
        <v>325378.6666666667</v>
      </c>
      <c r="J12" s="6">
        <f t="shared" si="3"/>
        <v>8.2238077356365</v>
      </c>
      <c r="K12" s="6">
        <f t="shared" si="4"/>
        <v>0.07814077690157299</v>
      </c>
      <c r="L12" s="9">
        <f t="shared" si="5"/>
        <v>8.145666958734926</v>
      </c>
      <c r="M12" s="8" t="s">
        <v>8</v>
      </c>
      <c r="N12" s="32">
        <v>14722.666666666668</v>
      </c>
    </row>
    <row r="13" spans="1:14" ht="13.5" thickBot="1">
      <c r="A13" s="82">
        <v>10</v>
      </c>
      <c r="B13" s="89" t="s">
        <v>6</v>
      </c>
      <c r="C13" s="41">
        <v>1512</v>
      </c>
      <c r="D13" s="5">
        <v>1508</v>
      </c>
      <c r="E13" s="5">
        <f t="shared" si="0"/>
        <v>12584</v>
      </c>
      <c r="F13" s="11">
        <v>9438</v>
      </c>
      <c r="G13" s="11">
        <f t="shared" si="1"/>
        <v>405.33333333333337</v>
      </c>
      <c r="H13" s="4">
        <v>304</v>
      </c>
      <c r="I13" s="5">
        <f t="shared" si="2"/>
        <v>12178.666666666666</v>
      </c>
      <c r="J13" s="6">
        <f t="shared" si="3"/>
        <v>8.344827586206897</v>
      </c>
      <c r="K13" s="6">
        <f t="shared" si="4"/>
        <v>0.26878868258178606</v>
      </c>
      <c r="L13" s="9">
        <f t="shared" si="5"/>
        <v>8.076038903625111</v>
      </c>
      <c r="M13" s="8" t="s">
        <v>19</v>
      </c>
      <c r="N13" s="32">
        <v>950.6666666666667</v>
      </c>
    </row>
    <row r="14" spans="1:14" ht="12.75">
      <c r="A14" s="81">
        <v>11</v>
      </c>
      <c r="B14" s="88" t="s">
        <v>3</v>
      </c>
      <c r="C14" s="40">
        <v>65986</v>
      </c>
      <c r="D14" s="5">
        <v>65985</v>
      </c>
      <c r="E14" s="5">
        <f t="shared" si="0"/>
        <v>536473.3333333333</v>
      </c>
      <c r="F14" s="11">
        <v>402355</v>
      </c>
      <c r="G14" s="11">
        <f t="shared" si="1"/>
        <v>8569.333333333332</v>
      </c>
      <c r="H14" s="13">
        <v>6427</v>
      </c>
      <c r="I14" s="5">
        <f t="shared" si="2"/>
        <v>527903.9999999999</v>
      </c>
      <c r="J14" s="6">
        <f t="shared" si="3"/>
        <v>8.130231618297087</v>
      </c>
      <c r="K14" s="6">
        <f t="shared" si="4"/>
        <v>0.1298678992700361</v>
      </c>
      <c r="L14" s="9">
        <f t="shared" si="5"/>
        <v>8.000363719027051</v>
      </c>
      <c r="M14" s="8" t="s">
        <v>9</v>
      </c>
      <c r="N14" s="32">
        <v>21977.333333333332</v>
      </c>
    </row>
    <row r="15" spans="1:14" ht="12.75">
      <c r="A15" s="82">
        <v>12</v>
      </c>
      <c r="B15" s="88" t="s">
        <v>22</v>
      </c>
      <c r="C15" s="40">
        <v>202947</v>
      </c>
      <c r="D15" s="5">
        <v>200048</v>
      </c>
      <c r="E15" s="5">
        <f t="shared" si="0"/>
        <v>1710514.6666666665</v>
      </c>
      <c r="F15" s="11">
        <v>1282886</v>
      </c>
      <c r="G15" s="11">
        <f t="shared" si="1"/>
        <v>130669.33333333334</v>
      </c>
      <c r="H15" s="13">
        <v>98002</v>
      </c>
      <c r="I15" s="5">
        <f t="shared" si="2"/>
        <v>1579845.3333333333</v>
      </c>
      <c r="J15" s="6">
        <f t="shared" si="3"/>
        <v>8.550521208243355</v>
      </c>
      <c r="K15" s="6">
        <f t="shared" si="4"/>
        <v>0.653189901090405</v>
      </c>
      <c r="L15" s="9">
        <f t="shared" si="5"/>
        <v>7.89733130715295</v>
      </c>
      <c r="M15" s="8" t="s">
        <v>23</v>
      </c>
      <c r="N15" s="32">
        <v>169538.6666666667</v>
      </c>
    </row>
    <row r="16" spans="1:14" ht="12.75">
      <c r="A16" s="82">
        <v>13</v>
      </c>
      <c r="B16" s="88" t="s">
        <v>7</v>
      </c>
      <c r="C16" s="40">
        <v>40371</v>
      </c>
      <c r="D16" s="5">
        <v>40370</v>
      </c>
      <c r="E16" s="5">
        <f t="shared" si="0"/>
        <v>333240</v>
      </c>
      <c r="F16" s="11">
        <v>249930</v>
      </c>
      <c r="G16" s="11">
        <f t="shared" si="1"/>
        <v>19069.333333333332</v>
      </c>
      <c r="H16" s="4">
        <v>14302</v>
      </c>
      <c r="I16" s="5">
        <f t="shared" si="2"/>
        <v>314170.6666666667</v>
      </c>
      <c r="J16" s="6">
        <f t="shared" si="3"/>
        <v>8.254644538023285</v>
      </c>
      <c r="K16" s="6">
        <f t="shared" si="4"/>
        <v>0.4723639666418958</v>
      </c>
      <c r="L16" s="9">
        <f t="shared" si="5"/>
        <v>7.782280571381389</v>
      </c>
      <c r="M16" s="8" t="s">
        <v>14</v>
      </c>
      <c r="N16" s="32">
        <v>84420</v>
      </c>
    </row>
    <row r="17" spans="1:14" ht="12.75">
      <c r="A17" s="82">
        <v>14</v>
      </c>
      <c r="B17" s="90" t="s">
        <v>27</v>
      </c>
      <c r="C17" s="42">
        <v>163510</v>
      </c>
      <c r="D17" s="5">
        <v>163062</v>
      </c>
      <c r="E17" s="5">
        <f t="shared" si="0"/>
        <v>1190502.6666666667</v>
      </c>
      <c r="F17" s="11">
        <v>892877</v>
      </c>
      <c r="G17" s="11">
        <f t="shared" si="1"/>
        <v>34171.72</v>
      </c>
      <c r="H17" s="4">
        <v>25628.79</v>
      </c>
      <c r="I17" s="5">
        <f t="shared" si="2"/>
        <v>1156330.9466666668</v>
      </c>
      <c r="J17" s="6">
        <f t="shared" si="3"/>
        <v>7.300920304342316</v>
      </c>
      <c r="K17" s="6">
        <f t="shared" si="4"/>
        <v>0.2095627430057279</v>
      </c>
      <c r="L17" s="9">
        <f t="shared" si="5"/>
        <v>7.091357561336588</v>
      </c>
      <c r="M17" s="8" t="s">
        <v>20</v>
      </c>
      <c r="N17" s="32">
        <v>39768</v>
      </c>
    </row>
    <row r="18" spans="1:14" ht="13.5" thickBot="1">
      <c r="A18" s="82">
        <v>15</v>
      </c>
      <c r="B18" s="90" t="s">
        <v>36</v>
      </c>
      <c r="C18" s="42">
        <v>191958</v>
      </c>
      <c r="D18" s="5">
        <v>191957</v>
      </c>
      <c r="E18" s="5">
        <f t="shared" si="0"/>
        <v>1419470.6666666665</v>
      </c>
      <c r="F18" s="11">
        <v>1064603</v>
      </c>
      <c r="G18" s="11">
        <f t="shared" si="1"/>
        <v>65459.96000000001</v>
      </c>
      <c r="H18" s="4">
        <v>49094.97</v>
      </c>
      <c r="I18" s="5">
        <f t="shared" si="2"/>
        <v>1354010.7066666665</v>
      </c>
      <c r="J18" s="6">
        <f t="shared" si="3"/>
        <v>7.394732500855225</v>
      </c>
      <c r="K18" s="6">
        <f t="shared" si="4"/>
        <v>0.3410136645186162</v>
      </c>
      <c r="L18" s="9">
        <f t="shared" si="5"/>
        <v>7.053718836336609</v>
      </c>
      <c r="M18" s="8" t="s">
        <v>10</v>
      </c>
      <c r="N18" s="32">
        <v>118538.66666666667</v>
      </c>
    </row>
    <row r="19" spans="1:14" ht="12.75">
      <c r="A19" s="81">
        <v>16</v>
      </c>
      <c r="B19" s="90" t="s">
        <v>26</v>
      </c>
      <c r="C19" s="42">
        <v>15041</v>
      </c>
      <c r="D19" s="5">
        <v>15000</v>
      </c>
      <c r="E19" s="5">
        <f t="shared" si="0"/>
        <v>102700</v>
      </c>
      <c r="F19" s="11">
        <v>77025</v>
      </c>
      <c r="G19" s="11">
        <f t="shared" si="1"/>
        <v>1061.2736</v>
      </c>
      <c r="H19" s="4">
        <v>795.9552000000001</v>
      </c>
      <c r="I19" s="5">
        <f t="shared" si="2"/>
        <v>101638.7264</v>
      </c>
      <c r="J19" s="6">
        <f t="shared" si="3"/>
        <v>6.846666666666667</v>
      </c>
      <c r="K19" s="6">
        <f t="shared" si="4"/>
        <v>0.07075157333333333</v>
      </c>
      <c r="L19" s="9">
        <f t="shared" si="5"/>
        <v>6.775915093333333</v>
      </c>
      <c r="M19" s="8" t="s">
        <v>21</v>
      </c>
      <c r="N19" s="32">
        <v>47158.666666666664</v>
      </c>
    </row>
    <row r="20" spans="1:14" ht="12.75">
      <c r="A20" s="82">
        <v>17</v>
      </c>
      <c r="B20" s="90" t="s">
        <v>37</v>
      </c>
      <c r="C20" s="42">
        <v>178463</v>
      </c>
      <c r="D20" s="5">
        <v>177974</v>
      </c>
      <c r="E20" s="5">
        <f t="shared" si="0"/>
        <v>1260378.6666666667</v>
      </c>
      <c r="F20" s="11">
        <v>945284</v>
      </c>
      <c r="G20" s="11">
        <f t="shared" si="1"/>
        <v>58797.33333333333</v>
      </c>
      <c r="H20" s="4">
        <v>44098</v>
      </c>
      <c r="I20" s="5">
        <f t="shared" si="2"/>
        <v>1201581.3333333335</v>
      </c>
      <c r="J20" s="6">
        <f t="shared" si="3"/>
        <v>7.081813448406322</v>
      </c>
      <c r="K20" s="6">
        <f t="shared" si="4"/>
        <v>0.33037035372207924</v>
      </c>
      <c r="L20" s="9">
        <f t="shared" si="5"/>
        <v>6.751443094684243</v>
      </c>
      <c r="M20" s="14" t="s">
        <v>45</v>
      </c>
      <c r="N20" s="32">
        <v>71712</v>
      </c>
    </row>
    <row r="21" spans="1:14" ht="12.75">
      <c r="A21" s="82">
        <v>18</v>
      </c>
      <c r="B21" s="88" t="s">
        <v>1</v>
      </c>
      <c r="C21" s="40">
        <v>9526</v>
      </c>
      <c r="D21" s="5">
        <v>9500</v>
      </c>
      <c r="E21" s="5">
        <f t="shared" si="0"/>
        <v>115921.33333333334</v>
      </c>
      <c r="F21" s="11">
        <v>86941</v>
      </c>
      <c r="G21" s="11">
        <f t="shared" si="1"/>
        <v>1756</v>
      </c>
      <c r="H21" s="13">
        <v>1317</v>
      </c>
      <c r="I21" s="5">
        <f t="shared" si="2"/>
        <v>114165.33333333334</v>
      </c>
      <c r="J21" s="6">
        <f t="shared" si="3"/>
        <v>12.202245614035089</v>
      </c>
      <c r="K21" s="6">
        <f t="shared" si="4"/>
        <v>0.1848421052631579</v>
      </c>
      <c r="L21" s="9">
        <f t="shared" si="5"/>
        <v>12.017403508771931</v>
      </c>
      <c r="M21" s="8">
        <v>11</v>
      </c>
      <c r="N21" s="32">
        <v>6617.333333333334</v>
      </c>
    </row>
    <row r="22" spans="1:14" ht="12.75">
      <c r="A22" s="82">
        <v>19</v>
      </c>
      <c r="B22" s="90" t="s">
        <v>5</v>
      </c>
      <c r="C22" s="42">
        <v>69663</v>
      </c>
      <c r="D22" s="5">
        <v>69472</v>
      </c>
      <c r="E22" s="5">
        <f t="shared" si="0"/>
        <v>401086.6666666667</v>
      </c>
      <c r="F22" s="11">
        <v>300815</v>
      </c>
      <c r="G22" s="11">
        <f t="shared" si="1"/>
        <v>9998.666666666666</v>
      </c>
      <c r="H22" s="13">
        <v>7499</v>
      </c>
      <c r="I22" s="5">
        <f t="shared" si="2"/>
        <v>391088</v>
      </c>
      <c r="J22" s="6">
        <f t="shared" si="3"/>
        <v>5.773357131890067</v>
      </c>
      <c r="K22" s="6">
        <f t="shared" si="4"/>
        <v>0.1439236910793797</v>
      </c>
      <c r="L22" s="9">
        <f t="shared" si="5"/>
        <v>5.629433440810687</v>
      </c>
      <c r="M22" s="8" t="s">
        <v>18</v>
      </c>
      <c r="N22" s="32">
        <v>18001.333333333332</v>
      </c>
    </row>
    <row r="23" spans="1:14" ht="13.5" thickBot="1">
      <c r="A23" s="82">
        <v>20</v>
      </c>
      <c r="B23" s="90" t="s">
        <v>29</v>
      </c>
      <c r="C23" s="42">
        <v>270064</v>
      </c>
      <c r="D23" s="5">
        <v>271914</v>
      </c>
      <c r="E23" s="5">
        <f t="shared" si="0"/>
        <v>1641128</v>
      </c>
      <c r="F23" s="12">
        <v>1230846</v>
      </c>
      <c r="G23" s="11">
        <f t="shared" si="1"/>
        <v>111508</v>
      </c>
      <c r="H23" s="13">
        <v>83631</v>
      </c>
      <c r="I23" s="5">
        <f t="shared" si="2"/>
        <v>1529620</v>
      </c>
      <c r="J23" s="6">
        <f t="shared" si="3"/>
        <v>6.035467096214244</v>
      </c>
      <c r="K23" s="6">
        <f t="shared" si="4"/>
        <v>0.41008554175217166</v>
      </c>
      <c r="L23" s="9">
        <f t="shared" si="5"/>
        <v>5.625381554462073</v>
      </c>
      <c r="M23" s="8" t="s">
        <v>30</v>
      </c>
      <c r="N23" s="32">
        <v>236041.3333333333</v>
      </c>
    </row>
    <row r="24" spans="1:14" ht="12.75">
      <c r="A24" s="81">
        <v>21</v>
      </c>
      <c r="B24" s="88" t="s">
        <v>33</v>
      </c>
      <c r="C24" s="40">
        <v>122512</v>
      </c>
      <c r="D24" s="5">
        <v>122511</v>
      </c>
      <c r="E24" s="5">
        <f t="shared" si="0"/>
        <v>640636</v>
      </c>
      <c r="F24" s="11">
        <v>480477</v>
      </c>
      <c r="G24" s="11">
        <f t="shared" si="1"/>
        <v>32037.333333333336</v>
      </c>
      <c r="H24" s="4">
        <v>24028</v>
      </c>
      <c r="I24" s="5">
        <f t="shared" si="2"/>
        <v>608598.6666666666</v>
      </c>
      <c r="J24" s="6">
        <f t="shared" si="3"/>
        <v>5.229212070752831</v>
      </c>
      <c r="K24" s="6">
        <f t="shared" si="4"/>
        <v>0.2615057695499452</v>
      </c>
      <c r="L24" s="9">
        <f t="shared" si="5"/>
        <v>4.9677063012028855</v>
      </c>
      <c r="M24" s="8" t="s">
        <v>11</v>
      </c>
      <c r="N24" s="32">
        <v>69814.66666666666</v>
      </c>
    </row>
    <row r="25" spans="1:14" ht="12.75">
      <c r="A25" s="82">
        <v>22</v>
      </c>
      <c r="B25" s="91" t="s">
        <v>34</v>
      </c>
      <c r="C25" s="43">
        <v>201642</v>
      </c>
      <c r="D25" s="5">
        <v>197155</v>
      </c>
      <c r="E25" s="5">
        <f t="shared" si="0"/>
        <v>1070960</v>
      </c>
      <c r="F25" s="12">
        <v>803220</v>
      </c>
      <c r="G25" s="11">
        <f t="shared" si="1"/>
        <v>116205.33333333333</v>
      </c>
      <c r="H25" s="4">
        <v>87154</v>
      </c>
      <c r="I25" s="5">
        <f t="shared" si="2"/>
        <v>954754.6666666666</v>
      </c>
      <c r="J25" s="6">
        <f t="shared" si="3"/>
        <v>5.432071213004996</v>
      </c>
      <c r="K25" s="6">
        <f t="shared" si="4"/>
        <v>0.5894110386920612</v>
      </c>
      <c r="L25" s="9">
        <f t="shared" si="5"/>
        <v>4.842660174312935</v>
      </c>
      <c r="M25" s="14" t="s">
        <v>31</v>
      </c>
      <c r="N25" s="32">
        <v>330909.3333333333</v>
      </c>
    </row>
    <row r="26" spans="1:14" ht="12.75">
      <c r="A26" s="82">
        <v>23</v>
      </c>
      <c r="B26" s="92" t="s">
        <v>38</v>
      </c>
      <c r="C26" s="44">
        <v>137816</v>
      </c>
      <c r="D26" s="5">
        <v>137200</v>
      </c>
      <c r="E26" s="5">
        <f t="shared" si="0"/>
        <v>1088505.3333333335</v>
      </c>
      <c r="F26" s="12">
        <v>816379</v>
      </c>
      <c r="G26" s="11">
        <f t="shared" si="1"/>
        <v>33756</v>
      </c>
      <c r="H26" s="4">
        <v>25317</v>
      </c>
      <c r="I26" s="5">
        <f t="shared" si="2"/>
        <v>1054749.3333333335</v>
      </c>
      <c r="J26" s="6">
        <f t="shared" si="3"/>
        <v>7.93371234207969</v>
      </c>
      <c r="K26" s="6">
        <f t="shared" si="4"/>
        <v>0.24603498542274052</v>
      </c>
      <c r="L26" s="9">
        <f t="shared" si="5"/>
        <v>7.687677356656949</v>
      </c>
      <c r="M26" s="14" t="s">
        <v>40</v>
      </c>
      <c r="N26" s="33">
        <v>19860</v>
      </c>
    </row>
    <row r="27" spans="1:14" ht="12.75">
      <c r="A27" s="82">
        <v>24</v>
      </c>
      <c r="B27" s="91" t="s">
        <v>57</v>
      </c>
      <c r="C27" s="43">
        <v>60209</v>
      </c>
      <c r="D27" s="43">
        <v>46193</v>
      </c>
      <c r="E27" s="43">
        <v>342469</v>
      </c>
      <c r="F27" s="43">
        <v>0</v>
      </c>
      <c r="G27" s="43">
        <v>8090</v>
      </c>
      <c r="H27" s="4"/>
      <c r="I27" s="5">
        <v>334379</v>
      </c>
      <c r="J27" s="6">
        <v>7.413872231723421</v>
      </c>
      <c r="K27" s="6">
        <v>0.1751347606780248</v>
      </c>
      <c r="L27" s="9">
        <v>7.238737471045397</v>
      </c>
      <c r="M27" s="14" t="s">
        <v>56</v>
      </c>
      <c r="N27" s="33">
        <v>12067</v>
      </c>
    </row>
    <row r="28" spans="1:14" ht="13.5" thickBot="1">
      <c r="A28" s="82">
        <v>25</v>
      </c>
      <c r="B28" s="91" t="s">
        <v>41</v>
      </c>
      <c r="C28" s="53">
        <v>20440</v>
      </c>
      <c r="D28" s="5">
        <v>18816</v>
      </c>
      <c r="E28" s="5">
        <v>96589</v>
      </c>
      <c r="F28" s="12"/>
      <c r="G28" s="11">
        <v>813</v>
      </c>
      <c r="H28" s="4"/>
      <c r="I28" s="5">
        <f t="shared" si="2"/>
        <v>95776</v>
      </c>
      <c r="J28" s="6">
        <f t="shared" si="3"/>
        <v>5.133343962585034</v>
      </c>
      <c r="K28" s="6">
        <f t="shared" si="4"/>
        <v>0.04320790816326531</v>
      </c>
      <c r="L28" s="9">
        <f t="shared" si="5"/>
        <v>5.090136054421769</v>
      </c>
      <c r="M28" s="14" t="s">
        <v>39</v>
      </c>
      <c r="N28" s="33">
        <v>1481</v>
      </c>
    </row>
    <row r="29" spans="1:17" ht="12.75">
      <c r="A29" s="81">
        <v>26</v>
      </c>
      <c r="B29" s="91" t="s">
        <v>47</v>
      </c>
      <c r="C29" s="60">
        <v>4893</v>
      </c>
      <c r="D29" s="46">
        <v>4917</v>
      </c>
      <c r="E29" s="46">
        <v>55419</v>
      </c>
      <c r="F29" s="46"/>
      <c r="G29" s="47">
        <v>9158</v>
      </c>
      <c r="H29" s="48">
        <v>6869</v>
      </c>
      <c r="I29" s="46">
        <f t="shared" si="2"/>
        <v>46261</v>
      </c>
      <c r="J29" s="49">
        <f t="shared" si="3"/>
        <v>11.270896888346552</v>
      </c>
      <c r="K29" s="49">
        <f t="shared" si="4"/>
        <v>1.8625177954037015</v>
      </c>
      <c r="L29" s="9">
        <f t="shared" si="5"/>
        <v>9.408379092942852</v>
      </c>
      <c r="M29" s="61" t="s">
        <v>54</v>
      </c>
      <c r="N29" s="62">
        <v>20816</v>
      </c>
      <c r="O29" s="63" t="s">
        <v>59</v>
      </c>
      <c r="P29" s="63"/>
      <c r="Q29" s="63"/>
    </row>
    <row r="30" spans="1:17" ht="12.75">
      <c r="A30" s="82">
        <v>27</v>
      </c>
      <c r="B30" s="91" t="s">
        <v>48</v>
      </c>
      <c r="C30" s="60">
        <v>3169</v>
      </c>
      <c r="D30" s="5">
        <v>2495</v>
      </c>
      <c r="E30" s="5">
        <v>23486</v>
      </c>
      <c r="F30" s="5"/>
      <c r="G30" s="11">
        <v>978</v>
      </c>
      <c r="H30" s="4">
        <v>734</v>
      </c>
      <c r="I30" s="5">
        <f t="shared" si="2"/>
        <v>22508</v>
      </c>
      <c r="J30" s="6">
        <f t="shared" si="3"/>
        <v>9.413226452905812</v>
      </c>
      <c r="K30" s="6">
        <f t="shared" si="4"/>
        <v>0.39198396793587176</v>
      </c>
      <c r="L30" s="50">
        <f t="shared" si="5"/>
        <v>9.02124248496994</v>
      </c>
      <c r="M30" s="8" t="s">
        <v>40</v>
      </c>
      <c r="N30" s="64">
        <v>2622</v>
      </c>
      <c r="O30" s="63" t="s">
        <v>60</v>
      </c>
      <c r="P30" s="63"/>
      <c r="Q30" s="63"/>
    </row>
    <row r="31" spans="1:17" ht="12.75">
      <c r="A31" s="82">
        <v>28</v>
      </c>
      <c r="B31" s="91" t="s">
        <v>67</v>
      </c>
      <c r="C31" s="83">
        <v>20807</v>
      </c>
      <c r="D31" s="5">
        <v>20919</v>
      </c>
      <c r="E31" s="5">
        <v>279737</v>
      </c>
      <c r="F31" s="65"/>
      <c r="G31" s="11">
        <v>6750</v>
      </c>
      <c r="H31" s="66"/>
      <c r="I31" s="5">
        <f t="shared" si="2"/>
        <v>272987</v>
      </c>
      <c r="J31" s="6">
        <f t="shared" si="3"/>
        <v>13.372388737511354</v>
      </c>
      <c r="K31" s="6">
        <f t="shared" si="4"/>
        <v>0.3226731679334576</v>
      </c>
      <c r="L31" s="9">
        <f t="shared" si="5"/>
        <v>13.049715569577897</v>
      </c>
      <c r="M31" s="8" t="s">
        <v>64</v>
      </c>
      <c r="N31" s="67">
        <v>5100</v>
      </c>
      <c r="O31" s="63"/>
      <c r="P31" s="63"/>
      <c r="Q31" s="63"/>
    </row>
    <row r="32" spans="1:17" ht="12.75">
      <c r="A32" s="82">
        <v>29</v>
      </c>
      <c r="B32" s="91" t="s">
        <v>49</v>
      </c>
      <c r="C32" s="60">
        <v>2242</v>
      </c>
      <c r="D32" s="5">
        <v>2328</v>
      </c>
      <c r="E32" s="5">
        <v>14650</v>
      </c>
      <c r="F32" s="5"/>
      <c r="G32" s="11">
        <v>250</v>
      </c>
      <c r="H32" s="4"/>
      <c r="I32" s="5">
        <f t="shared" si="2"/>
        <v>14400</v>
      </c>
      <c r="J32" s="6">
        <f t="shared" si="3"/>
        <v>6.292955326460481</v>
      </c>
      <c r="K32" s="6">
        <f t="shared" si="4"/>
        <v>0.10738831615120274</v>
      </c>
      <c r="L32" s="9">
        <f t="shared" si="5"/>
        <v>6.185567010309279</v>
      </c>
      <c r="M32" s="8" t="s">
        <v>53</v>
      </c>
      <c r="N32" s="67">
        <v>250</v>
      </c>
      <c r="O32" s="63"/>
      <c r="P32" s="63"/>
      <c r="Q32" s="63"/>
    </row>
    <row r="33" spans="1:17" ht="13.5" thickBot="1">
      <c r="A33" s="82">
        <v>30</v>
      </c>
      <c r="B33" s="91" t="s">
        <v>50</v>
      </c>
      <c r="C33" s="60">
        <v>3867</v>
      </c>
      <c r="D33" s="51">
        <f>3888/364*365</f>
        <v>3898.6813186813183</v>
      </c>
      <c r="E33" s="71">
        <v>24614.43771918952</v>
      </c>
      <c r="F33" s="5"/>
      <c r="G33" s="11">
        <f>H33/9*12</f>
        <v>4866.666666666666</v>
      </c>
      <c r="H33" s="4">
        <v>3650</v>
      </c>
      <c r="I33" s="5">
        <f t="shared" si="2"/>
        <v>19747.771052522854</v>
      </c>
      <c r="J33" s="6">
        <f t="shared" si="3"/>
        <v>6.313529038971324</v>
      </c>
      <c r="K33" s="6">
        <f t="shared" si="4"/>
        <v>1.2482853223593964</v>
      </c>
      <c r="L33" s="9">
        <f t="shared" si="5"/>
        <v>5.065243716611928</v>
      </c>
      <c r="M33" s="45" t="s">
        <v>55</v>
      </c>
      <c r="N33" s="67">
        <v>6250</v>
      </c>
      <c r="O33" s="63"/>
      <c r="P33" s="63"/>
      <c r="Q33" s="63"/>
    </row>
    <row r="34" spans="1:17" ht="12.75">
      <c r="A34" s="81">
        <v>31</v>
      </c>
      <c r="B34" s="91" t="s">
        <v>51</v>
      </c>
      <c r="C34" s="60">
        <v>11532</v>
      </c>
      <c r="D34" s="5">
        <v>11454</v>
      </c>
      <c r="E34" s="5">
        <v>104746.26</v>
      </c>
      <c r="F34" s="5"/>
      <c r="G34" s="11">
        <v>4000</v>
      </c>
      <c r="H34" s="4"/>
      <c r="I34" s="5">
        <f t="shared" si="2"/>
        <v>100746.26</v>
      </c>
      <c r="J34" s="6">
        <f t="shared" si="3"/>
        <v>9.14495023572551</v>
      </c>
      <c r="K34" s="6">
        <f t="shared" si="4"/>
        <v>0.34922297887200976</v>
      </c>
      <c r="L34" s="9">
        <f t="shared" si="5"/>
        <v>8.7957272568535</v>
      </c>
      <c r="M34" s="45" t="s">
        <v>52</v>
      </c>
      <c r="N34" s="67">
        <v>6500</v>
      </c>
      <c r="O34" s="63"/>
      <c r="P34" s="63"/>
      <c r="Q34" s="63"/>
    </row>
    <row r="35" spans="1:17" ht="12.75">
      <c r="A35" s="82">
        <v>32</v>
      </c>
      <c r="B35" s="93" t="s">
        <v>65</v>
      </c>
      <c r="C35" s="68">
        <v>10027</v>
      </c>
      <c r="D35" s="5">
        <v>9960</v>
      </c>
      <c r="E35" s="5">
        <v>62442</v>
      </c>
      <c r="F35" s="11"/>
      <c r="G35" s="11">
        <v>5767</v>
      </c>
      <c r="H35" s="13"/>
      <c r="I35" s="5">
        <f t="shared" si="2"/>
        <v>56675</v>
      </c>
      <c r="J35" s="6">
        <f t="shared" si="3"/>
        <v>6.269277108433735</v>
      </c>
      <c r="K35" s="6">
        <f t="shared" si="4"/>
        <v>0.5790160642570281</v>
      </c>
      <c r="L35" s="9">
        <f t="shared" si="5"/>
        <v>5.690261044176706</v>
      </c>
      <c r="M35" s="8" t="s">
        <v>66</v>
      </c>
      <c r="N35" s="67">
        <v>3750</v>
      </c>
      <c r="O35" s="63"/>
      <c r="P35" s="63"/>
      <c r="Q35" s="63"/>
    </row>
    <row r="36" spans="1:17" ht="12.75">
      <c r="A36" s="82">
        <v>33</v>
      </c>
      <c r="B36" s="91" t="s">
        <v>62</v>
      </c>
      <c r="C36" s="60">
        <v>5784</v>
      </c>
      <c r="D36" s="52">
        <v>5976</v>
      </c>
      <c r="E36" s="52">
        <v>64411</v>
      </c>
      <c r="F36" s="52"/>
      <c r="G36" s="54">
        <v>3287</v>
      </c>
      <c r="H36" s="55"/>
      <c r="I36" s="5">
        <f t="shared" si="2"/>
        <v>61124</v>
      </c>
      <c r="J36" s="6">
        <f t="shared" si="3"/>
        <v>10.778279785809906</v>
      </c>
      <c r="K36" s="6">
        <f t="shared" si="4"/>
        <v>0.5500334672021419</v>
      </c>
      <c r="L36" s="9">
        <f t="shared" si="5"/>
        <v>10.228246318607763</v>
      </c>
      <c r="M36" s="57" t="s">
        <v>63</v>
      </c>
      <c r="N36" s="69">
        <v>6000</v>
      </c>
      <c r="O36" s="63"/>
      <c r="P36" s="63"/>
      <c r="Q36" s="63"/>
    </row>
    <row r="37" spans="1:17" ht="12.75">
      <c r="A37" s="82">
        <v>34</v>
      </c>
      <c r="B37" s="91" t="s">
        <v>90</v>
      </c>
      <c r="C37" s="60">
        <v>8964</v>
      </c>
      <c r="D37" s="52">
        <v>8964</v>
      </c>
      <c r="E37" s="52">
        <v>83970</v>
      </c>
      <c r="F37" s="52"/>
      <c r="G37" s="54">
        <v>7342</v>
      </c>
      <c r="H37" s="55"/>
      <c r="I37" s="5">
        <f>E37-G37</f>
        <v>76628</v>
      </c>
      <c r="J37" s="6">
        <f>E37/D37</f>
        <v>9.367469879518072</v>
      </c>
      <c r="K37" s="6">
        <f>G37/D37</f>
        <v>0.819053993752789</v>
      </c>
      <c r="L37" s="9">
        <f>J37-K37</f>
        <v>8.548415885765284</v>
      </c>
      <c r="M37" s="56" t="s">
        <v>61</v>
      </c>
      <c r="N37" s="70">
        <v>21000</v>
      </c>
      <c r="O37" s="63"/>
      <c r="P37" s="63"/>
      <c r="Q37" s="63"/>
    </row>
    <row r="38" spans="1:17" ht="13.5" thickBot="1">
      <c r="A38" s="82">
        <v>35</v>
      </c>
      <c r="B38" s="91" t="s">
        <v>91</v>
      </c>
      <c r="C38" s="60">
        <v>41449</v>
      </c>
      <c r="D38" s="60">
        <v>41449</v>
      </c>
      <c r="E38" s="5">
        <f>F38/9*12</f>
        <v>323530.6666666667</v>
      </c>
      <c r="F38" s="52">
        <v>242648</v>
      </c>
      <c r="G38" s="11">
        <f>H38/9*12</f>
        <v>47973.333333333336</v>
      </c>
      <c r="H38" s="55">
        <v>35980</v>
      </c>
      <c r="I38" s="5">
        <f>E38-G38</f>
        <v>275557.3333333334</v>
      </c>
      <c r="J38" s="6">
        <f>E38/D38</f>
        <v>7.805511994660105</v>
      </c>
      <c r="K38" s="6">
        <f>G38/D38</f>
        <v>1.1574062904613702</v>
      </c>
      <c r="L38" s="9">
        <f>J38-K38</f>
        <v>6.648105704198734</v>
      </c>
      <c r="M38" s="57" t="s">
        <v>93</v>
      </c>
      <c r="N38" s="32">
        <v>63301.333333333336</v>
      </c>
      <c r="O38" s="63"/>
      <c r="P38" s="63"/>
      <c r="Q38" s="63"/>
    </row>
    <row r="39" spans="1:17" ht="12.75">
      <c r="A39" s="81">
        <v>36</v>
      </c>
      <c r="B39" s="91" t="s">
        <v>82</v>
      </c>
      <c r="C39" s="60">
        <v>40725</v>
      </c>
      <c r="D39" s="52">
        <v>40725</v>
      </c>
      <c r="E39" s="5">
        <f>F39/9*12</f>
        <v>330226.6666666667</v>
      </c>
      <c r="F39" s="52">
        <v>247670</v>
      </c>
      <c r="G39" s="11">
        <f>H39/9*12</f>
        <v>42880</v>
      </c>
      <c r="H39" s="55">
        <v>32160</v>
      </c>
      <c r="I39" s="5">
        <f>E39-G39</f>
        <v>287346.6666666667</v>
      </c>
      <c r="J39" s="6">
        <f>E39/D39</f>
        <v>8.108696541845713</v>
      </c>
      <c r="K39" s="6">
        <f>G39/D39</f>
        <v>1.0529158993247392</v>
      </c>
      <c r="L39" s="9">
        <f>J39-K39</f>
        <v>7.055780642520974</v>
      </c>
      <c r="M39" s="57" t="s">
        <v>92</v>
      </c>
      <c r="N39" s="32">
        <v>89300</v>
      </c>
      <c r="O39" s="63"/>
      <c r="P39" s="63"/>
      <c r="Q39" s="63"/>
    </row>
    <row r="40" spans="1:17" ht="12.75">
      <c r="A40" s="82">
        <v>37</v>
      </c>
      <c r="B40" s="91" t="s">
        <v>83</v>
      </c>
      <c r="C40" s="60">
        <v>3504</v>
      </c>
      <c r="D40" s="52">
        <v>3495</v>
      </c>
      <c r="E40" s="5">
        <f>F40/9*12</f>
        <v>23501.333333333332</v>
      </c>
      <c r="F40" s="52">
        <v>17626</v>
      </c>
      <c r="G40" s="11">
        <f>H40/9*12</f>
        <v>657.3333333333334</v>
      </c>
      <c r="H40" s="55">
        <v>493</v>
      </c>
      <c r="I40" s="5">
        <f>E40-G40</f>
        <v>22844</v>
      </c>
      <c r="J40" s="6">
        <f>E40/D40</f>
        <v>6.724272770624702</v>
      </c>
      <c r="K40" s="6">
        <f>G40/D40</f>
        <v>0.18807820696232713</v>
      </c>
      <c r="L40" s="9">
        <f>J40-K40</f>
        <v>6.536194563662375</v>
      </c>
      <c r="M40" s="57" t="s">
        <v>88</v>
      </c>
      <c r="N40" s="32">
        <v>2560</v>
      </c>
      <c r="O40" s="63"/>
      <c r="P40" s="63"/>
      <c r="Q40" s="63"/>
    </row>
    <row r="41" spans="1:17" ht="12.75">
      <c r="A41" s="82">
        <v>38</v>
      </c>
      <c r="B41" s="91" t="s">
        <v>84</v>
      </c>
      <c r="C41" s="84">
        <v>18061</v>
      </c>
      <c r="D41" s="52">
        <v>13224</v>
      </c>
      <c r="E41" s="5">
        <f>F41/9*12</f>
        <v>127669.33333333334</v>
      </c>
      <c r="F41" s="52">
        <v>95752</v>
      </c>
      <c r="G41" s="11">
        <f>H41/9*12</f>
        <v>11914.666666666668</v>
      </c>
      <c r="H41" s="55">
        <v>8936</v>
      </c>
      <c r="I41" s="5">
        <f>E41-G41</f>
        <v>115754.66666666667</v>
      </c>
      <c r="J41" s="6">
        <f>E41/D41</f>
        <v>9.654365799556363</v>
      </c>
      <c r="K41" s="6">
        <f>G41/D41</f>
        <v>0.9009881024400082</v>
      </c>
      <c r="L41" s="9">
        <f>J41-K41</f>
        <v>8.753377697116354</v>
      </c>
      <c r="M41" s="57" t="s">
        <v>94</v>
      </c>
      <c r="N41" s="32">
        <v>13224</v>
      </c>
      <c r="O41" s="63"/>
      <c r="P41" s="63"/>
      <c r="Q41" s="63"/>
    </row>
    <row r="42" spans="1:14" ht="12" customHeight="1" thickBot="1">
      <c r="A42" s="95"/>
      <c r="B42" s="96"/>
      <c r="C42" s="85">
        <f>SUM(C4:C41)</f>
        <v>2603060</v>
      </c>
      <c r="D42" s="34">
        <f>SUM(D4:D41)</f>
        <v>2587776.681318681</v>
      </c>
      <c r="E42" s="34">
        <f>SUM(E4:E41)</f>
        <v>20446654.697719187</v>
      </c>
      <c r="F42" s="34"/>
      <c r="G42" s="35">
        <f>SUM(G4:G41)</f>
        <v>1040181.6202666668</v>
      </c>
      <c r="H42" s="38"/>
      <c r="I42" s="34">
        <f t="shared" si="2"/>
        <v>19406473.077452518</v>
      </c>
      <c r="J42" s="76">
        <f t="shared" si="3"/>
        <v>7.901243892227966</v>
      </c>
      <c r="K42" s="76">
        <f t="shared" si="4"/>
        <v>0.4019595770283432</v>
      </c>
      <c r="L42" s="77">
        <f t="shared" si="5"/>
        <v>7.499284315199623</v>
      </c>
      <c r="M42" s="36"/>
      <c r="N42" s="37"/>
    </row>
    <row r="43" spans="1:14" ht="12.75">
      <c r="A43" s="21"/>
      <c r="B43" s="22"/>
      <c r="C43" s="22"/>
      <c r="D43" s="23"/>
      <c r="E43" s="23"/>
      <c r="F43" s="23"/>
      <c r="G43" s="24"/>
      <c r="H43" s="28"/>
      <c r="I43" s="29"/>
      <c r="J43" s="25"/>
      <c r="K43" s="25"/>
      <c r="L43" s="30"/>
      <c r="M43" s="26"/>
      <c r="N43" s="27"/>
    </row>
    <row r="44" spans="1:13" ht="12.75">
      <c r="A44" s="15"/>
      <c r="B44" s="98" t="s">
        <v>28</v>
      </c>
      <c r="C44" s="98"/>
      <c r="D44" s="98"/>
      <c r="E44" s="18"/>
      <c r="F44" s="16"/>
      <c r="G44" s="16"/>
      <c r="H44" s="16"/>
      <c r="I44" s="16"/>
      <c r="J44" s="16"/>
      <c r="K44" s="16"/>
      <c r="L44" s="2"/>
      <c r="M44" s="3"/>
    </row>
    <row r="45" spans="1:13" ht="12.75" customHeight="1">
      <c r="A45" s="19"/>
      <c r="B45" s="17" t="s">
        <v>43</v>
      </c>
      <c r="C45" s="99"/>
      <c r="D45" s="99"/>
      <c r="E45" s="99"/>
      <c r="F45" s="17"/>
      <c r="G45" s="17"/>
      <c r="H45" s="17"/>
      <c r="I45" s="17"/>
      <c r="J45" s="17"/>
      <c r="K45" s="17"/>
      <c r="L45" s="2"/>
      <c r="M45" s="3"/>
    </row>
    <row r="46" spans="1:11" ht="12.75">
      <c r="A46" s="20"/>
      <c r="B46" s="17" t="s">
        <v>42</v>
      </c>
      <c r="C46" s="99"/>
      <c r="D46" s="99"/>
      <c r="E46" s="99"/>
      <c r="F46" s="17"/>
      <c r="G46" s="17"/>
      <c r="H46" s="17"/>
      <c r="I46" s="17"/>
      <c r="J46" s="17"/>
      <c r="K46" s="17"/>
    </row>
    <row r="47" spans="1:11" ht="12.75">
      <c r="A47" s="15"/>
      <c r="B47" s="86" t="s">
        <v>44</v>
      </c>
      <c r="C47" s="99"/>
      <c r="D47" s="99"/>
      <c r="E47" s="99"/>
      <c r="F47" s="15"/>
      <c r="G47" s="15"/>
      <c r="H47" s="15"/>
      <c r="I47" s="15"/>
      <c r="J47" s="15"/>
      <c r="K47" s="15"/>
    </row>
    <row r="48" spans="1:11" ht="12.75">
      <c r="A48" s="15"/>
      <c r="B48" s="86"/>
      <c r="C48" s="59"/>
      <c r="D48" s="59"/>
      <c r="E48" s="59"/>
      <c r="F48" s="59"/>
      <c r="G48" s="59"/>
      <c r="H48" s="59"/>
      <c r="I48" s="15"/>
      <c r="J48" s="15"/>
      <c r="K48" s="15"/>
    </row>
    <row r="49" spans="3:8" ht="12.75">
      <c r="C49" s="58"/>
      <c r="D49" s="58"/>
      <c r="E49" s="58"/>
      <c r="F49" s="58"/>
      <c r="G49" s="58"/>
      <c r="H49" s="58"/>
    </row>
    <row r="50" spans="3:8" ht="12.75">
      <c r="C50" s="58"/>
      <c r="D50" s="58"/>
      <c r="E50" s="58"/>
      <c r="F50" s="58"/>
      <c r="G50" s="58"/>
      <c r="H50" s="58"/>
    </row>
  </sheetData>
  <sheetProtection/>
  <autoFilter ref="A3:N3"/>
  <mergeCells count="4">
    <mergeCell ref="B44:D44"/>
    <mergeCell ref="C45:E45"/>
    <mergeCell ref="C46:E46"/>
    <mergeCell ref="C47:E47"/>
  </mergeCells>
  <printOptions/>
  <pageMargins left="0.17" right="0.16" top="0.31" bottom="0.43" header="0.4921259845" footer="0.4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Peto</dc:creator>
  <cp:keywords/>
  <dc:description/>
  <cp:lastModifiedBy>Peto</cp:lastModifiedBy>
  <cp:lastPrinted>2011-01-10T07:14:35Z</cp:lastPrinted>
  <dcterms:created xsi:type="dcterms:W3CDTF">2010-03-22T09:23:20Z</dcterms:created>
  <dcterms:modified xsi:type="dcterms:W3CDTF">2011-01-13T19:51:20Z</dcterms:modified>
  <cp:category/>
  <cp:version/>
  <cp:contentType/>
  <cp:contentStatus/>
</cp:coreProperties>
</file>